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285" windowWidth="19155" windowHeight="8325"/>
  </bookViews>
  <sheets>
    <sheet name="กิ่วลม-กิ่วคอหมา  กม.42" sheetId="4" r:id="rId1"/>
  </sheets>
  <definedNames>
    <definedName name="_xlnm.Print_Area" localSheetId="0">'กิ่วลม-กิ่วคอหมา  กม.42'!$A$1:$J$103</definedName>
  </definedNames>
  <calcPr calcId="124519"/>
</workbook>
</file>

<file path=xl/calcChain.xml><?xml version="1.0" encoding="utf-8"?>
<calcChain xmlns="http://schemas.openxmlformats.org/spreadsheetml/2006/main">
  <c r="H90" i="4"/>
  <c r="H89"/>
  <c r="H88"/>
  <c r="H87"/>
  <c r="F90"/>
  <c r="F89"/>
  <c r="F88"/>
  <c r="F87"/>
  <c r="C90"/>
  <c r="C89"/>
  <c r="C88"/>
  <c r="C87"/>
  <c r="B90"/>
  <c r="B89"/>
  <c r="B88"/>
  <c r="B87"/>
  <c r="E88" l="1"/>
  <c r="E89"/>
  <c r="E90"/>
  <c r="E87"/>
  <c r="D88"/>
  <c r="G88" s="1"/>
  <c r="D89"/>
  <c r="G89" s="1"/>
  <c r="D90"/>
  <c r="G90" s="1"/>
  <c r="D87"/>
  <c r="G87" s="1"/>
  <c r="F54"/>
  <c r="I54" s="1"/>
  <c r="F55"/>
  <c r="I55" s="1"/>
  <c r="F56"/>
  <c r="I56" s="1"/>
  <c r="F53"/>
  <c r="I53" s="1"/>
  <c r="D54"/>
  <c r="E54" s="1"/>
  <c r="J54" s="1"/>
  <c r="D55"/>
  <c r="E55" s="1"/>
  <c r="J55" s="1"/>
  <c r="D56"/>
  <c r="D53"/>
  <c r="E53" s="1"/>
  <c r="J53" s="1"/>
  <c r="E56"/>
  <c r="J56" s="1"/>
  <c r="I89" l="1"/>
  <c r="I88"/>
  <c r="I87"/>
  <c r="I90"/>
</calcChain>
</file>

<file path=xl/sharedStrings.xml><?xml version="1.0" encoding="utf-8"?>
<sst xmlns="http://schemas.openxmlformats.org/spreadsheetml/2006/main" count="94" uniqueCount="73">
  <si>
    <t>โครงการสอบเทียบอาคารชลประทาน</t>
  </si>
  <si>
    <t>ข้อมูลทางกายภาพ</t>
  </si>
  <si>
    <t>1.1 ข้อมูลระบบส่งน้ำที่ตั้งของอาคาร</t>
  </si>
  <si>
    <t xml:space="preserve">  - ข้อมูลทั่วไปของอาคาร</t>
  </si>
  <si>
    <t>อาคาร</t>
  </si>
  <si>
    <t xml:space="preserve">  - โครงการ</t>
  </si>
  <si>
    <t xml:space="preserve">  - ตำแหน่งที่ตั้ง  กม.</t>
  </si>
  <si>
    <t>คลองสายใหญ่</t>
  </si>
  <si>
    <t xml:space="preserve">    อำเภอ</t>
  </si>
  <si>
    <t>จังหวัด</t>
  </si>
  <si>
    <t>1.2 ข้อมูลอาคาร</t>
  </si>
  <si>
    <t xml:space="preserve">  - ระดับพื้นธรณีอาคาร</t>
  </si>
  <si>
    <t>ระดับน้ำ</t>
  </si>
  <si>
    <t>ระยะเปิดบาน</t>
  </si>
  <si>
    <t>ด้านเหนือน้ำ</t>
  </si>
  <si>
    <t>(Go)</t>
  </si>
  <si>
    <t>Q</t>
  </si>
  <si>
    <t>ม.(รทก./รสม.)</t>
  </si>
  <si>
    <t>ม.</t>
  </si>
  <si>
    <t xml:space="preserve">  - ชื่ออาคาร</t>
  </si>
  <si>
    <t>บาน</t>
  </si>
  <si>
    <t>เมตร</t>
  </si>
  <si>
    <t>ขนาดบาน</t>
  </si>
  <si>
    <t xml:space="preserve">  - ระดับพื้น Inlet</t>
  </si>
  <si>
    <t xml:space="preserve">  - ระดับพื้น Outlet</t>
  </si>
  <si>
    <t>เมตร (รทก.)</t>
  </si>
  <si>
    <t xml:space="preserve">  - ปริมาณน้ำไหลผ่านสูงสุด</t>
  </si>
  <si>
    <t>ลูกบาศก์เมตร/วินาที</t>
  </si>
  <si>
    <t>1.3 รูปภาพอาคารชลประทาน</t>
  </si>
  <si>
    <t>ข้อมูลการสอบเทียบอาคารชลประทาน</t>
  </si>
  <si>
    <t>สูตรการคำนวนสอบเทียบอาคาร</t>
  </si>
  <si>
    <t>เมื่อ</t>
  </si>
  <si>
    <t>กว้าง</t>
  </si>
  <si>
    <t>สูง</t>
  </si>
  <si>
    <t>L = ความกว้างของช่องประตูระบาย (เมตร)</t>
  </si>
  <si>
    <t>g = ความเร่งเนื่องจากแรงโน้มถ่วง (เมตร/วินาที)</t>
  </si>
  <si>
    <t>Q = ปริมาณน้ำผ่านอาคาร (ลบ.ม./วินาที)</t>
  </si>
  <si>
    <t>ลบ.ม./วินาที</t>
  </si>
  <si>
    <t>ที่</t>
  </si>
  <si>
    <t>ข้อมูลการเปิดบานในระดับต่างๆ</t>
  </si>
  <si>
    <t xml:space="preserve">      จะสามารถทราบปริมาณน้ำไหลผ่านอาคารได้ (กรอกข้อมูลในช่องว่างเท่านั้น ยกเว้นช่องสีทึบ)</t>
  </si>
  <si>
    <t>ปริมาณน้ำไหลผ่าน</t>
  </si>
  <si>
    <t>สำนักบริหารจัดการน้ำและอุทกวิทยา  กรมชลประทาน</t>
  </si>
  <si>
    <r>
      <rPr>
        <b/>
        <sz val="14"/>
        <color indexed="8"/>
        <rFont val="TH SarabunPSK"/>
        <family val="2"/>
      </rPr>
      <t>หมายเหตุ</t>
    </r>
    <r>
      <rPr>
        <sz val="14"/>
        <color indexed="8"/>
        <rFont val="TH SarabunPSK"/>
        <family val="2"/>
      </rPr>
      <t xml:space="preserve"> สามารถนำไปใช้คำนวณในการยกบานระบายที่ระดับต่างๆ โดยป้อนข้อมูลระดับด้านเหนือน้ำและระดับที่ต้องการยกบาน</t>
    </r>
  </si>
  <si>
    <t xml:space="preserve">  - ลักษณะคลอง</t>
  </si>
  <si>
    <r>
      <rPr>
        <sz val="16"/>
        <color indexed="8"/>
        <rFont val="Symbol"/>
        <family val="1"/>
        <charset val="2"/>
      </rPr>
      <t>ÿ</t>
    </r>
    <r>
      <rPr>
        <sz val="16"/>
        <color indexed="8"/>
        <rFont val="TH SarabunPSK"/>
        <family val="2"/>
      </rPr>
      <t xml:space="preserve"> คลองดิน</t>
    </r>
  </si>
  <si>
    <t xml:space="preserve">  - รัศมีความโค้งของบาน (สำหรับบานโค้ง)</t>
  </si>
  <si>
    <t>-</t>
  </si>
  <si>
    <r>
      <rPr>
        <sz val="16"/>
        <color indexed="8"/>
        <rFont val="Symbol"/>
        <family val="1"/>
        <charset val="2"/>
      </rPr>
      <t xml:space="preserve">  ÿ  </t>
    </r>
    <r>
      <rPr>
        <sz val="16"/>
        <color indexed="8"/>
        <rFont val="TH SarabunPSK"/>
        <family val="2"/>
      </rPr>
      <t>ประตูระบายน้ำบานตรง (Sluice gate)</t>
    </r>
  </si>
  <si>
    <r>
      <rPr>
        <sz val="16"/>
        <color indexed="8"/>
        <rFont val="Symbol"/>
        <family val="1"/>
        <charset val="2"/>
      </rPr>
      <t xml:space="preserve">  ÿ  </t>
    </r>
    <r>
      <rPr>
        <sz val="16"/>
        <color indexed="8"/>
        <rFont val="TH SarabunPSK"/>
        <family val="2"/>
      </rPr>
      <t>การไหลแบบจม (Submerged flow)</t>
    </r>
  </si>
  <si>
    <r>
      <t>C</t>
    </r>
    <r>
      <rPr>
        <sz val="11"/>
        <color indexed="8"/>
        <rFont val="TH SarabunPSK"/>
        <family val="2"/>
      </rPr>
      <t>s</t>
    </r>
    <r>
      <rPr>
        <sz val="16"/>
        <color indexed="8"/>
        <rFont val="TH SarabunPSK"/>
        <family val="2"/>
      </rPr>
      <t xml:space="preserve"> = สัมประสิทธิ์ปริมาณน้ำเมื่อการไหลเป็นแบบจม (Submerged Flow)</t>
    </r>
  </si>
  <si>
    <t>ด้านท้ายน้ำ</t>
  </si>
  <si>
    <t>Cs</t>
  </si>
  <si>
    <r>
      <t>H</t>
    </r>
    <r>
      <rPr>
        <sz val="11"/>
        <color indexed="8"/>
        <rFont val="TH SarabunPSK"/>
        <family val="2"/>
      </rPr>
      <t>s</t>
    </r>
  </si>
  <si>
    <r>
      <t>H</t>
    </r>
    <r>
      <rPr>
        <sz val="11"/>
        <color indexed="8"/>
        <rFont val="TH SarabunPSK"/>
        <family val="2"/>
      </rPr>
      <t>s</t>
    </r>
    <r>
      <rPr>
        <sz val="16"/>
        <color indexed="8"/>
        <rFont val="TH SarabunPSK"/>
        <family val="2"/>
      </rPr>
      <t>/Go</t>
    </r>
  </si>
  <si>
    <r>
      <t>C</t>
    </r>
    <r>
      <rPr>
        <sz val="11"/>
        <color indexed="8"/>
        <rFont val="TH SarabunPSK"/>
        <family val="2"/>
      </rPr>
      <t>s</t>
    </r>
  </si>
  <si>
    <t>Hs/Go</t>
  </si>
  <si>
    <t xml:space="preserve">  - พิกัด                          </t>
  </si>
  <si>
    <r>
      <t xml:space="preserve">  - ประเภทบาน   </t>
    </r>
    <r>
      <rPr>
        <b/>
        <sz val="16"/>
        <color indexed="8"/>
        <rFont val="Symbol"/>
        <family val="1"/>
        <charset val="2"/>
      </rPr>
      <t>ÿ</t>
    </r>
    <r>
      <rPr>
        <b/>
        <sz val="16"/>
        <color indexed="8"/>
        <rFont val="TH SarabunPSK"/>
        <family val="2"/>
      </rPr>
      <t xml:space="preserve"> ประตูระบายน้ำบานตรง (Sluice gate)</t>
    </r>
  </si>
  <si>
    <t>Go = การเปิดบาน (เมตร)</t>
  </si>
  <si>
    <t>Hs = ระดับน้ำด้านท้ายประตู - ระดับธรณีประตู (เมตร)</t>
  </si>
  <si>
    <t>∆H = ระดับน้ำด้านหน้าประตู - ระดับด้านท้ายประตู (เมตร)</t>
  </si>
  <si>
    <t>∆H</t>
  </si>
  <si>
    <t>เมตร (รสม.)</t>
  </si>
  <si>
    <r>
      <rPr>
        <sz val="16"/>
        <color indexed="8"/>
        <rFont val="Symbol"/>
        <family val="1"/>
        <charset val="2"/>
      </rPr>
      <t>ÿ</t>
    </r>
    <r>
      <rPr>
        <sz val="16"/>
        <color indexed="8"/>
        <rFont val="TH SarabunPSK"/>
        <family val="2"/>
      </rPr>
      <t xml:space="preserve"> คลองดาดคอนกรีต</t>
    </r>
  </si>
  <si>
    <t>(งบประมาณเงินทุนหมุนเวียนเพื่อการชลประทาน ปี 2558)</t>
  </si>
  <si>
    <t>โครงการส่งน้ำและบำรุงรักษา กิ่วลม-กิ่วคอหมา</t>
  </si>
  <si>
    <t>เมือง</t>
  </si>
  <si>
    <t>ลำปาง</t>
  </si>
  <si>
    <t>อาคารอัดน้ำกลางคลอง กม.42</t>
  </si>
  <si>
    <t>42+595</t>
  </si>
  <si>
    <t>N 18º22'23.40''</t>
  </si>
  <si>
    <t>E 099º25'46.95''</t>
  </si>
</sst>
</file>

<file path=xl/styles.xml><?xml version="1.0" encoding="utf-8"?>
<styleSheet xmlns="http://schemas.openxmlformats.org/spreadsheetml/2006/main">
  <numFmts count="3">
    <numFmt numFmtId="187" formatCode="0.000"/>
    <numFmt numFmtId="188" formatCode="0.0000"/>
    <numFmt numFmtId="189" formatCode="0."/>
  </numFmts>
  <fonts count="16">
    <font>
      <sz val="11"/>
      <color theme="1"/>
      <name val="Tahoma"/>
      <family val="2"/>
      <charset val="222"/>
      <scheme val="minor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  <font>
      <sz val="16"/>
      <color indexed="8"/>
      <name val="Symbol"/>
      <family val="1"/>
      <charset val="2"/>
    </font>
    <font>
      <sz val="14"/>
      <color indexed="8"/>
      <name val="TH SarabunPSK"/>
      <family val="2"/>
    </font>
    <font>
      <b/>
      <sz val="14"/>
      <color indexed="8"/>
      <name val="TH SarabunPSK"/>
      <family val="2"/>
    </font>
    <font>
      <sz val="11"/>
      <color indexed="8"/>
      <name val="TH SarabunPSK"/>
      <family val="2"/>
    </font>
    <font>
      <b/>
      <sz val="16"/>
      <color indexed="8"/>
      <name val="Symbol"/>
      <family val="1"/>
      <charset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2"/>
      <color theme="1"/>
      <name val="TH SarabunPSK"/>
      <family val="2"/>
    </font>
    <font>
      <sz val="14"/>
      <color theme="1"/>
      <name val="TH SarabunPSK"/>
      <family val="2"/>
    </font>
    <font>
      <sz val="13"/>
      <color theme="1"/>
      <name val="TH SarabunPSK"/>
      <family val="2"/>
    </font>
    <font>
      <b/>
      <sz val="20"/>
      <color theme="1"/>
      <name val="TH SarabunPSK"/>
      <family val="2"/>
    </font>
    <font>
      <b/>
      <sz val="18"/>
      <color theme="1"/>
      <name val="TH SarabunPSK"/>
      <family val="2"/>
    </font>
    <font>
      <b/>
      <sz val="12"/>
      <color theme="1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8" fillId="0" borderId="0" xfId="0" applyFont="1"/>
    <xf numFmtId="0" fontId="9" fillId="0" borderId="0" xfId="0" applyFont="1"/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/>
    <xf numFmtId="0" fontId="8" fillId="0" borderId="0" xfId="0" applyFont="1" applyBorder="1" applyAlignment="1">
      <alignment horizontal="left" vertical="top"/>
    </xf>
    <xf numFmtId="0" fontId="8" fillId="0" borderId="0" xfId="0" applyFont="1" applyBorder="1" applyAlignment="1">
      <alignment horizontal="center"/>
    </xf>
    <xf numFmtId="0" fontId="10" fillId="2" borderId="2" xfId="0" applyFont="1" applyFill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187" fontId="8" fillId="3" borderId="3" xfId="0" applyNumberFormat="1" applyFont="1" applyFill="1" applyBorder="1" applyAlignment="1">
      <alignment horizontal="center" vertical="center"/>
    </xf>
    <xf numFmtId="187" fontId="8" fillId="3" borderId="4" xfId="0" applyNumberFormat="1" applyFont="1" applyFill="1" applyBorder="1" applyAlignment="1">
      <alignment horizontal="center" vertical="center"/>
    </xf>
    <xf numFmtId="187" fontId="8" fillId="3" borderId="5" xfId="0" applyNumberFormat="1" applyFont="1" applyFill="1" applyBorder="1" applyAlignment="1">
      <alignment horizontal="center" vertical="center"/>
    </xf>
    <xf numFmtId="0" fontId="11" fillId="0" borderId="0" xfId="0" applyFont="1"/>
    <xf numFmtId="2" fontId="8" fillId="4" borderId="3" xfId="0" applyNumberFormat="1" applyFont="1" applyFill="1" applyBorder="1" applyAlignment="1">
      <alignment horizontal="center" vertical="center"/>
    </xf>
    <xf numFmtId="2" fontId="8" fillId="4" borderId="4" xfId="0" applyNumberFormat="1" applyFont="1" applyFill="1" applyBorder="1" applyAlignment="1">
      <alignment horizontal="center" vertical="center"/>
    </xf>
    <xf numFmtId="2" fontId="8" fillId="4" borderId="5" xfId="0" applyNumberFormat="1" applyFont="1" applyFill="1" applyBorder="1" applyAlignment="1">
      <alignment horizontal="center" vertical="center"/>
    </xf>
    <xf numFmtId="0" fontId="8" fillId="0" borderId="5" xfId="0" applyFont="1" applyBorder="1"/>
    <xf numFmtId="2" fontId="8" fillId="0" borderId="5" xfId="0" applyNumberFormat="1" applyFont="1" applyBorder="1"/>
    <xf numFmtId="2" fontId="8" fillId="3" borderId="3" xfId="0" applyNumberFormat="1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2" fontId="8" fillId="3" borderId="5" xfId="0" applyNumberFormat="1" applyFont="1" applyFill="1" applyBorder="1" applyAlignment="1">
      <alignment horizontal="center" vertical="center"/>
    </xf>
    <xf numFmtId="188" fontId="8" fillId="3" borderId="3" xfId="0" applyNumberFormat="1" applyFont="1" applyFill="1" applyBorder="1" applyAlignment="1">
      <alignment horizontal="center" vertical="center"/>
    </xf>
    <xf numFmtId="188" fontId="8" fillId="3" borderId="0" xfId="0" applyNumberFormat="1" applyFont="1" applyFill="1" applyBorder="1" applyAlignment="1">
      <alignment horizontal="center" vertical="center"/>
    </xf>
    <xf numFmtId="188" fontId="8" fillId="3" borderId="4" xfId="0" applyNumberFormat="1" applyFont="1" applyFill="1" applyBorder="1" applyAlignment="1">
      <alignment horizontal="center" vertical="center"/>
    </xf>
    <xf numFmtId="188" fontId="8" fillId="3" borderId="1" xfId="0" applyNumberFormat="1" applyFont="1" applyFill="1" applyBorder="1" applyAlignment="1">
      <alignment horizontal="center" vertical="center"/>
    </xf>
    <xf numFmtId="188" fontId="8" fillId="3" borderId="5" xfId="0" applyNumberFormat="1" applyFont="1" applyFill="1" applyBorder="1" applyAlignment="1">
      <alignment horizontal="center" vertical="center"/>
    </xf>
    <xf numFmtId="2" fontId="8" fillId="0" borderId="0" xfId="0" applyNumberFormat="1" applyFont="1" applyBorder="1" applyAlignment="1">
      <alignment horizontal="center" vertical="center"/>
    </xf>
    <xf numFmtId="2" fontId="8" fillId="0" borderId="4" xfId="0" applyNumberFormat="1" applyFont="1" applyBorder="1" applyAlignment="1">
      <alignment horizontal="center"/>
    </xf>
    <xf numFmtId="187" fontId="8" fillId="4" borderId="3" xfId="0" applyNumberFormat="1" applyFont="1" applyFill="1" applyBorder="1" applyAlignment="1">
      <alignment horizontal="center" vertical="center"/>
    </xf>
    <xf numFmtId="187" fontId="8" fillId="4" borderId="4" xfId="0" applyNumberFormat="1" applyFont="1" applyFill="1" applyBorder="1" applyAlignment="1">
      <alignment horizontal="center" vertical="center"/>
    </xf>
    <xf numFmtId="187" fontId="8" fillId="4" borderId="5" xfId="0" applyNumberFormat="1" applyFont="1" applyFill="1" applyBorder="1" applyAlignment="1">
      <alignment horizontal="center" vertical="center"/>
    </xf>
    <xf numFmtId="187" fontId="8" fillId="4" borderId="1" xfId="0" applyNumberFormat="1" applyFont="1" applyFill="1" applyBorder="1" applyAlignment="1">
      <alignment horizontal="center" vertical="center"/>
    </xf>
    <xf numFmtId="2" fontId="8" fillId="0" borderId="5" xfId="0" applyNumberFormat="1" applyFont="1" applyBorder="1" applyAlignment="1">
      <alignment horizontal="center" vertical="center"/>
    </xf>
    <xf numFmtId="2" fontId="8" fillId="0" borderId="4" xfId="0" applyNumberFormat="1" applyFont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2" fontId="8" fillId="0" borderId="3" xfId="0" applyNumberFormat="1" applyFont="1" applyBorder="1" applyAlignment="1">
      <alignment horizontal="center" vertical="center"/>
    </xf>
    <xf numFmtId="2" fontId="8" fillId="0" borderId="4" xfId="0" applyNumberFormat="1" applyFont="1" applyBorder="1" applyAlignment="1">
      <alignment horizontal="center" vertical="center"/>
    </xf>
    <xf numFmtId="2" fontId="8" fillId="0" borderId="5" xfId="0" applyNumberFormat="1" applyFont="1" applyBorder="1" applyAlignment="1">
      <alignment horizontal="center" vertical="center"/>
    </xf>
    <xf numFmtId="2" fontId="8" fillId="0" borderId="4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/>
    </xf>
    <xf numFmtId="2" fontId="8" fillId="0" borderId="5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2" fontId="8" fillId="0" borderId="4" xfId="0" applyNumberFormat="1" applyFont="1" applyFill="1" applyBorder="1" applyAlignment="1">
      <alignment horizontal="center" vertical="center"/>
    </xf>
    <xf numFmtId="2" fontId="8" fillId="0" borderId="5" xfId="0" applyNumberFormat="1" applyFont="1" applyFill="1" applyBorder="1" applyAlignment="1">
      <alignment horizontal="center" vertical="center"/>
    </xf>
    <xf numFmtId="189" fontId="8" fillId="0" borderId="3" xfId="0" applyNumberFormat="1" applyFont="1" applyBorder="1" applyAlignment="1">
      <alignment horizontal="center" vertical="center"/>
    </xf>
    <xf numFmtId="189" fontId="8" fillId="0" borderId="4" xfId="0" applyNumberFormat="1" applyFont="1" applyBorder="1" applyAlignment="1">
      <alignment horizontal="center" vertical="center"/>
    </xf>
    <xf numFmtId="189" fontId="8" fillId="0" borderId="1" xfId="0" applyNumberFormat="1" applyFont="1" applyBorder="1" applyAlignment="1">
      <alignment horizontal="center" vertical="center"/>
    </xf>
    <xf numFmtId="189" fontId="8" fillId="0" borderId="5" xfId="0" applyNumberFormat="1" applyFont="1" applyBorder="1" applyAlignment="1">
      <alignment horizontal="center" vertical="center"/>
    </xf>
    <xf numFmtId="0" fontId="9" fillId="0" borderId="0" xfId="0" applyFont="1" applyAlignment="1">
      <alignment horizontal="left"/>
    </xf>
    <xf numFmtId="189" fontId="9" fillId="0" borderId="0" xfId="0" applyNumberFormat="1" applyFont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" fillId="0" borderId="0" xfId="0" applyFont="1"/>
    <xf numFmtId="187" fontId="8" fillId="0" borderId="3" xfId="0" applyNumberFormat="1" applyFont="1" applyBorder="1" applyAlignment="1">
      <alignment horizontal="center" vertical="center"/>
    </xf>
    <xf numFmtId="187" fontId="8" fillId="0" borderId="4" xfId="0" applyNumberFormat="1" applyFont="1" applyBorder="1" applyAlignment="1">
      <alignment horizontal="center" vertical="center"/>
    </xf>
    <xf numFmtId="187" fontId="8" fillId="4" borderId="6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/>
    <xf numFmtId="0" fontId="8" fillId="0" borderId="0" xfId="0" applyFont="1" applyFill="1" applyBorder="1"/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8" fillId="0" borderId="0" xfId="0" applyFont="1" applyFill="1"/>
    <xf numFmtId="0" fontId="8" fillId="0" borderId="0" xfId="0" applyFont="1" applyFill="1" applyBorder="1" applyAlignment="1">
      <alignment horizontal="center" vertical="center"/>
    </xf>
    <xf numFmtId="2" fontId="8" fillId="0" borderId="0" xfId="0" applyNumberFormat="1" applyFont="1" applyFill="1" applyBorder="1" applyAlignment="1">
      <alignment horizontal="center" vertical="center"/>
    </xf>
    <xf numFmtId="187" fontId="8" fillId="0" borderId="3" xfId="0" applyNumberFormat="1" applyFont="1" applyFill="1" applyBorder="1" applyAlignment="1">
      <alignment horizontal="center" vertical="center"/>
    </xf>
    <xf numFmtId="187" fontId="8" fillId="0" borderId="4" xfId="0" applyNumberFormat="1" applyFont="1" applyFill="1" applyBorder="1" applyAlignment="1">
      <alignment horizontal="center" vertical="center"/>
    </xf>
    <xf numFmtId="187" fontId="8" fillId="0" borderId="0" xfId="0" applyNumberFormat="1" applyFont="1" applyBorder="1" applyAlignment="1">
      <alignment horizontal="center" vertical="center"/>
    </xf>
    <xf numFmtId="187" fontId="8" fillId="0" borderId="1" xfId="0" applyNumberFormat="1" applyFont="1" applyBorder="1" applyAlignment="1">
      <alignment horizontal="center" vertical="center"/>
    </xf>
    <xf numFmtId="188" fontId="8" fillId="5" borderId="4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2" borderId="6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188" fontId="8" fillId="5" borderId="3" xfId="0" applyNumberFormat="1" applyFont="1" applyFill="1" applyBorder="1" applyAlignment="1">
      <alignment horizontal="center" vertical="center"/>
    </xf>
    <xf numFmtId="188" fontId="8" fillId="5" borderId="5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</cellXfs>
  <cellStyles count="1">
    <cellStyle name="ปกติ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>
              <a:defRPr/>
            </a:pPr>
            <a:r>
              <a:rPr lang="th-TH"/>
              <a:t>สอบเทียบอาคาร</a:t>
            </a:r>
            <a:r>
              <a:rPr lang="th-TH" u="sng"/>
              <a:t>	</a:t>
            </a:r>
            <a:r>
              <a:rPr lang="th-TH" sz="1440" b="1" i="0" u="sng" strike="noStrike" baseline="0"/>
              <a:t>อาคารอัดน้ำกลางคลอง กม.</a:t>
            </a:r>
            <a:r>
              <a:rPr lang="en-US" sz="1440" b="1" i="0" u="sng" strike="noStrike" baseline="0"/>
              <a:t>42</a:t>
            </a:r>
            <a:r>
              <a:rPr lang="th-TH" sz="1440" b="1" i="0" u="sng" strike="noStrike" baseline="0"/>
              <a:t>  </a:t>
            </a:r>
            <a:r>
              <a:rPr lang="th-TH"/>
              <a:t>โครงการ</a:t>
            </a:r>
            <a:r>
              <a:rPr lang="th-TH" sz="1440" b="1" i="0" u="sng" strike="noStrike" baseline="0"/>
              <a:t>ส่งน้ำและบำรุงรักษา กิ่วลม-กิ่วคอหมา</a:t>
            </a:r>
            <a:endParaRPr lang="th-TH" u="sng"/>
          </a:p>
        </c:rich>
      </c:tx>
      <c:layout>
        <c:manualLayout>
          <c:xMode val="edge"/>
          <c:yMode val="edge"/>
          <c:x val="0.14943214266048913"/>
          <c:y val="2.59228463979316E-2"/>
        </c:manualLayout>
      </c:layout>
    </c:title>
    <c:plotArea>
      <c:layout>
        <c:manualLayout>
          <c:layoutTarget val="inner"/>
          <c:xMode val="edge"/>
          <c:yMode val="edge"/>
          <c:x val="0.10127744510978044"/>
          <c:y val="0.15062421296280121"/>
          <c:w val="0.85748000062866392"/>
          <c:h val="0.67051317446394099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4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trendline>
            <c:trendlineType val="linear"/>
            <c:dispRSqr val="1"/>
            <c:dispEq val="1"/>
            <c:trendlineLbl>
              <c:layout>
                <c:manualLayout>
                  <c:x val="-2.9747260613402354E-2"/>
                  <c:y val="7.2930227712715637E-2"/>
                </c:manualLayout>
              </c:layout>
              <c:numFmt formatCode="#,##0.0000" sourceLinked="0"/>
            </c:trendlineLbl>
          </c:trendline>
          <c:xVal>
            <c:numRef>
              <c:f>'กิ่วลม-กิ่วคอหมา  กม.42'!$I$53:$I$57</c:f>
              <c:numCache>
                <c:formatCode>0.000</c:formatCode>
                <c:ptCount val="5"/>
                <c:pt idx="0">
                  <c:v>7.9349999999999996</c:v>
                </c:pt>
                <c:pt idx="1">
                  <c:v>4.4174999999999995</c:v>
                </c:pt>
                <c:pt idx="2">
                  <c:v>3.6219999999999999</c:v>
                </c:pt>
                <c:pt idx="3">
                  <c:v>3.12</c:v>
                </c:pt>
              </c:numCache>
            </c:numRef>
          </c:xVal>
          <c:yVal>
            <c:numRef>
              <c:f>'กิ่วลม-กิ่วคอหมา  กม.42'!$J$53:$J$57</c:f>
              <c:numCache>
                <c:formatCode>0.000</c:formatCode>
                <c:ptCount val="5"/>
                <c:pt idx="0">
                  <c:v>6.3153845190107014E-2</c:v>
                </c:pt>
                <c:pt idx="1">
                  <c:v>0.1604947711961687</c:v>
                </c:pt>
                <c:pt idx="2">
                  <c:v>0.18253654328083618</c:v>
                </c:pt>
                <c:pt idx="3">
                  <c:v>0.20040092167798235</c:v>
                </c:pt>
              </c:numCache>
            </c:numRef>
          </c:yVal>
        </c:ser>
        <c:axId val="105661952"/>
        <c:axId val="105663872"/>
      </c:scatterChart>
      <c:valAx>
        <c:axId val="105661952"/>
        <c:scaling>
          <c:logBase val="10"/>
          <c:orientation val="minMax"/>
        </c:scaling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Hs/Go</a:t>
                </a:r>
                <a:endParaRPr lang="th-TH" sz="1400"/>
              </a:p>
            </c:rich>
          </c:tx>
          <c:layout>
            <c:manualLayout>
              <c:xMode val="edge"/>
              <c:yMode val="edge"/>
              <c:x val="0.48351052820046692"/>
              <c:y val="0.90627841879875815"/>
            </c:manualLayout>
          </c:layout>
        </c:title>
        <c:numFmt formatCode="0.000" sourceLinked="1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105663872"/>
        <c:crossesAt val="1.0000000000000005E-2"/>
        <c:crossBetween val="midCat"/>
      </c:valAx>
      <c:valAx>
        <c:axId val="105663872"/>
        <c:scaling>
          <c:logBase val="10"/>
          <c:orientation val="minMax"/>
          <c:max val="0.5"/>
          <c:min val="1.0000000000000005E-2"/>
        </c:scaling>
        <c:axPos val="l"/>
        <c:majorGridlines/>
        <c:min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Cs</a:t>
                </a:r>
                <a:endParaRPr lang="th-TH" sz="1400"/>
              </a:p>
            </c:rich>
          </c:tx>
          <c:layout/>
        </c:title>
        <c:numFmt formatCode="0.00" sourceLinked="0"/>
        <c:tickLblPos val="nextTo"/>
        <c:crossAx val="105661952"/>
        <c:crosses val="autoZero"/>
        <c:crossBetween val="midCat"/>
      </c:valAx>
    </c:plotArea>
    <c:plotVisOnly val="1"/>
    <c:dispBlanksAs val="gap"/>
  </c:chart>
  <c:txPr>
    <a:bodyPr/>
    <a:lstStyle/>
    <a:p>
      <a:pPr>
        <a:defRPr sz="1200">
          <a:latin typeface="TH SarabunPSK" pitchFamily="34" charset="-34"/>
          <a:cs typeface="TH SarabunPSK" pitchFamily="34" charset="-34"/>
        </a:defRPr>
      </a:pPr>
      <a:endParaRPr lang="th-TH"/>
    </a:p>
  </c:txPr>
  <c:printSettings>
    <c:headerFooter/>
    <c:pageMargins b="0.75000000000000033" l="0.70000000000000029" r="0.70000000000000029" t="0.75000000000000033" header="0.30000000000000016" footer="0.30000000000000016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4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28575</xdr:rowOff>
    </xdr:from>
    <xdr:to>
      <xdr:col>1</xdr:col>
      <xdr:colOff>409575</xdr:colOff>
      <xdr:row>2</xdr:row>
      <xdr:rowOff>123825</xdr:rowOff>
    </xdr:to>
    <xdr:pic>
      <xdr:nvPicPr>
        <xdr:cNvPr id="4208" name="รูปภาพ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28575"/>
          <a:ext cx="6477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260350</xdr:colOff>
      <xdr:row>14</xdr:row>
      <xdr:rowOff>254000</xdr:rowOff>
    </xdr:from>
    <xdr:to>
      <xdr:col>2</xdr:col>
      <xdr:colOff>403225</xdr:colOff>
      <xdr:row>15</xdr:row>
      <xdr:rowOff>165100</xdr:rowOff>
    </xdr:to>
    <xdr:cxnSp macro="">
      <xdr:nvCxnSpPr>
        <xdr:cNvPr id="3" name="ตัวเชื่อมต่อตรง 2"/>
        <xdr:cNvCxnSpPr/>
      </xdr:nvCxnSpPr>
      <xdr:spPr>
        <a:xfrm flipV="1">
          <a:off x="1355725" y="4064000"/>
          <a:ext cx="142875" cy="180975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28575</xdr:colOff>
      <xdr:row>69</xdr:row>
      <xdr:rowOff>95250</xdr:rowOff>
    </xdr:from>
    <xdr:to>
      <xdr:col>9</xdr:col>
      <xdr:colOff>495300</xdr:colOff>
      <xdr:row>80</xdr:row>
      <xdr:rowOff>180975</xdr:rowOff>
    </xdr:to>
    <xdr:graphicFrame macro="">
      <xdr:nvGraphicFramePr>
        <xdr:cNvPr id="4210" name="แผนภูมิ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163512</xdr:colOff>
      <xdr:row>36</xdr:row>
      <xdr:rowOff>280988</xdr:rowOff>
    </xdr:from>
    <xdr:to>
      <xdr:col>1</xdr:col>
      <xdr:colOff>306387</xdr:colOff>
      <xdr:row>37</xdr:row>
      <xdr:rowOff>144463</xdr:rowOff>
    </xdr:to>
    <xdr:cxnSp macro="">
      <xdr:nvCxnSpPr>
        <xdr:cNvPr id="10" name="ตัวเชื่อมต่อตรง 9"/>
        <xdr:cNvCxnSpPr/>
      </xdr:nvCxnSpPr>
      <xdr:spPr>
        <a:xfrm flipV="1">
          <a:off x="449262" y="9964738"/>
          <a:ext cx="142875" cy="180975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466725</xdr:colOff>
      <xdr:row>35</xdr:row>
      <xdr:rowOff>228600</xdr:rowOff>
    </xdr:from>
    <xdr:to>
      <xdr:col>9</xdr:col>
      <xdr:colOff>361950</xdr:colOff>
      <xdr:row>40</xdr:row>
      <xdr:rowOff>28575</xdr:rowOff>
    </xdr:to>
    <xdr:pic>
      <xdr:nvPicPr>
        <xdr:cNvPr id="4213" name="Picture 45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 l="32840" t="32629" r="17258" b="39839"/>
        <a:stretch>
          <a:fillRect/>
        </a:stretch>
      </xdr:blipFill>
      <xdr:spPr bwMode="auto">
        <a:xfrm>
          <a:off x="3019425" y="9515475"/>
          <a:ext cx="3228975" cy="12096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49212</xdr:colOff>
      <xdr:row>10</xdr:row>
      <xdr:rowOff>184150</xdr:rowOff>
    </xdr:from>
    <xdr:to>
      <xdr:col>5</xdr:col>
      <xdr:colOff>192087</xdr:colOff>
      <xdr:row>11</xdr:row>
      <xdr:rowOff>98425</xdr:rowOff>
    </xdr:to>
    <xdr:cxnSp macro="">
      <xdr:nvCxnSpPr>
        <xdr:cNvPr id="11" name="ตัวเชื่อมต่อตรง 10"/>
        <xdr:cNvCxnSpPr/>
      </xdr:nvCxnSpPr>
      <xdr:spPr>
        <a:xfrm flipV="1">
          <a:off x="3255962" y="3009900"/>
          <a:ext cx="142875" cy="184150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404813</xdr:colOff>
      <xdr:row>26</xdr:row>
      <xdr:rowOff>158750</xdr:rowOff>
    </xdr:from>
    <xdr:to>
      <xdr:col>7</xdr:col>
      <xdr:colOff>208813</xdr:colOff>
      <xdr:row>33</xdr:row>
      <xdr:rowOff>164811</xdr:rowOff>
    </xdr:to>
    <xdr:pic>
      <xdr:nvPicPr>
        <xdr:cNvPr id="14" name="รูปภาพ 13" descr="1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500188" y="7008813"/>
          <a:ext cx="3360000" cy="1895186"/>
        </a:xfrm>
        <a:prstGeom prst="rect">
          <a:avLst/>
        </a:prstGeom>
        <a:ln w="28575">
          <a:solidFill>
            <a:schemeClr val="tx1"/>
          </a:solidFill>
        </a:ln>
      </xdr:spPr>
    </xdr:pic>
    <xdr:clientData/>
  </xdr:twoCellAnchor>
  <xdr:twoCellAnchor>
    <xdr:from>
      <xdr:col>1</xdr:col>
      <xdr:colOff>166688</xdr:colOff>
      <xdr:row>35</xdr:row>
      <xdr:rowOff>277812</xdr:rowOff>
    </xdr:from>
    <xdr:to>
      <xdr:col>1</xdr:col>
      <xdr:colOff>309563</xdr:colOff>
      <xdr:row>36</xdr:row>
      <xdr:rowOff>157162</xdr:rowOff>
    </xdr:to>
    <xdr:cxnSp macro="">
      <xdr:nvCxnSpPr>
        <xdr:cNvPr id="15" name="ตัวเชื่อมต่อตรง 14"/>
        <xdr:cNvCxnSpPr/>
      </xdr:nvCxnSpPr>
      <xdr:spPr>
        <a:xfrm flipV="1">
          <a:off x="452438" y="9659937"/>
          <a:ext cx="142875" cy="180975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oleObject" Target="../embeddings/oleObject2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A1:J103"/>
  <sheetViews>
    <sheetView tabSelected="1" view="pageLayout" topLeftCell="A31" zoomScale="120" zoomScalePageLayoutView="120" workbookViewId="0">
      <selection activeCell="D100" sqref="D100"/>
    </sheetView>
  </sheetViews>
  <sheetFormatPr defaultRowHeight="24"/>
  <cols>
    <col min="1" max="1" width="3.75" style="1" customWidth="1"/>
    <col min="2" max="3" width="10.625" style="1" customWidth="1"/>
    <col min="4" max="5" width="8.5" style="1" customWidth="1"/>
    <col min="6" max="6" width="10.625" style="1" customWidth="1"/>
    <col min="7" max="8" width="8.375" style="1" customWidth="1"/>
    <col min="9" max="9" width="7.875" style="1" customWidth="1"/>
    <col min="10" max="10" width="7.375" style="1" customWidth="1"/>
    <col min="11" max="16384" width="9" style="1"/>
  </cols>
  <sheetData>
    <row r="1" spans="1:10" ht="30.75">
      <c r="B1" s="83" t="s">
        <v>0</v>
      </c>
      <c r="C1" s="83"/>
      <c r="D1" s="83"/>
      <c r="E1" s="83"/>
      <c r="F1" s="83"/>
      <c r="G1" s="83"/>
      <c r="H1" s="83"/>
      <c r="I1" s="83"/>
      <c r="J1" s="83"/>
    </row>
    <row r="2" spans="1:10" ht="22.5" customHeight="1">
      <c r="B2" s="84" t="s">
        <v>42</v>
      </c>
      <c r="C2" s="84"/>
      <c r="D2" s="84"/>
      <c r="E2" s="84"/>
      <c r="F2" s="84"/>
      <c r="G2" s="84"/>
      <c r="H2" s="84"/>
      <c r="I2" s="84"/>
      <c r="J2" s="84"/>
    </row>
    <row r="3" spans="1:10" ht="21" customHeight="1">
      <c r="B3" s="85" t="s">
        <v>65</v>
      </c>
      <c r="C3" s="85"/>
      <c r="D3" s="85"/>
      <c r="E3" s="85"/>
      <c r="F3" s="85"/>
      <c r="G3" s="85"/>
      <c r="H3" s="85"/>
      <c r="I3" s="85"/>
      <c r="J3" s="85"/>
    </row>
    <row r="4" spans="1:10" ht="18" customHeight="1"/>
    <row r="5" spans="1:10">
      <c r="A5" s="57">
        <v>1</v>
      </c>
      <c r="B5" s="2" t="s">
        <v>1</v>
      </c>
    </row>
    <row r="6" spans="1:10" ht="21.2" customHeight="1">
      <c r="B6" s="2" t="s">
        <v>2</v>
      </c>
    </row>
    <row r="7" spans="1:10" ht="21.2" customHeight="1">
      <c r="B7" s="2" t="s">
        <v>3</v>
      </c>
      <c r="D7" s="63" t="s">
        <v>69</v>
      </c>
      <c r="E7" s="63"/>
      <c r="F7" s="63"/>
      <c r="G7" s="63"/>
      <c r="H7" s="64" t="s">
        <v>4</v>
      </c>
      <c r="I7" s="65"/>
    </row>
    <row r="8" spans="1:10" ht="21.2" customHeight="1">
      <c r="B8" s="2" t="s">
        <v>5</v>
      </c>
      <c r="D8" s="63" t="s">
        <v>66</v>
      </c>
      <c r="E8" s="63"/>
      <c r="F8" s="66"/>
      <c r="G8" s="67"/>
      <c r="H8" s="68"/>
      <c r="I8" s="68"/>
    </row>
    <row r="9" spans="1:10" ht="21.2" customHeight="1">
      <c r="B9" s="2" t="s">
        <v>6</v>
      </c>
      <c r="D9" s="63" t="s">
        <v>70</v>
      </c>
      <c r="E9" s="63"/>
      <c r="F9" s="66"/>
      <c r="G9" s="66"/>
      <c r="H9" s="64" t="s">
        <v>7</v>
      </c>
      <c r="I9" s="65"/>
    </row>
    <row r="10" spans="1:10" ht="21.2" customHeight="1">
      <c r="B10" s="2" t="s">
        <v>8</v>
      </c>
      <c r="D10" s="63" t="s">
        <v>67</v>
      </c>
      <c r="E10" s="63"/>
      <c r="F10" s="66"/>
      <c r="G10" s="66"/>
      <c r="H10" s="67" t="s">
        <v>9</v>
      </c>
      <c r="I10" s="63" t="s">
        <v>68</v>
      </c>
    </row>
    <row r="11" spans="1:10" ht="21.2" customHeight="1">
      <c r="B11" s="2" t="s">
        <v>57</v>
      </c>
      <c r="D11" s="88" t="s">
        <v>71</v>
      </c>
      <c r="E11" s="88"/>
      <c r="F11" s="88" t="s">
        <v>72</v>
      </c>
      <c r="G11" s="88"/>
      <c r="H11" s="66"/>
      <c r="I11" s="68"/>
    </row>
    <row r="12" spans="1:10" ht="21.2" customHeight="1">
      <c r="B12" s="2" t="s">
        <v>44</v>
      </c>
      <c r="D12" s="1" t="s">
        <v>45</v>
      </c>
      <c r="F12" s="59" t="s">
        <v>64</v>
      </c>
    </row>
    <row r="13" spans="1:10" ht="14.1" customHeight="1">
      <c r="B13" s="2"/>
    </row>
    <row r="14" spans="1:10" ht="21.2" customHeight="1">
      <c r="B14" s="2" t="s">
        <v>10</v>
      </c>
    </row>
    <row r="15" spans="1:10" ht="21.2" customHeight="1">
      <c r="B15" s="2" t="s">
        <v>19</v>
      </c>
    </row>
    <row r="16" spans="1:10" ht="21.2" customHeight="1">
      <c r="A16" s="89"/>
      <c r="B16" s="90" t="s">
        <v>58</v>
      </c>
      <c r="C16" s="89"/>
      <c r="D16" s="89"/>
      <c r="E16" s="89"/>
      <c r="F16" s="89"/>
      <c r="H16" s="69">
        <v>1</v>
      </c>
      <c r="I16" s="1" t="s">
        <v>20</v>
      </c>
    </row>
    <row r="17" spans="1:10" ht="21.2" customHeight="1">
      <c r="B17" s="2"/>
      <c r="D17" s="1" t="s">
        <v>22</v>
      </c>
      <c r="E17" s="4" t="s">
        <v>32</v>
      </c>
      <c r="G17" s="7"/>
      <c r="H17" s="50">
        <v>6</v>
      </c>
      <c r="I17" s="1" t="s">
        <v>21</v>
      </c>
    </row>
    <row r="18" spans="1:10" ht="21.2" customHeight="1">
      <c r="B18" s="2"/>
      <c r="E18" s="6" t="s">
        <v>33</v>
      </c>
      <c r="G18" s="5"/>
      <c r="H18" s="70">
        <v>2.7</v>
      </c>
      <c r="I18" s="1" t="s">
        <v>21</v>
      </c>
    </row>
    <row r="19" spans="1:10" ht="21.2" customHeight="1">
      <c r="B19" s="2" t="s">
        <v>23</v>
      </c>
      <c r="H19" s="27" t="s">
        <v>47</v>
      </c>
      <c r="I19" s="1" t="s">
        <v>25</v>
      </c>
    </row>
    <row r="20" spans="1:10" ht="21.2" customHeight="1">
      <c r="B20" s="2" t="s">
        <v>24</v>
      </c>
      <c r="H20" s="27" t="s">
        <v>47</v>
      </c>
      <c r="I20" s="1" t="s">
        <v>25</v>
      </c>
    </row>
    <row r="21" spans="1:10" ht="21.2" customHeight="1">
      <c r="B21" s="56" t="s">
        <v>11</v>
      </c>
      <c r="H21" s="9">
        <v>0</v>
      </c>
      <c r="I21" s="1" t="s">
        <v>63</v>
      </c>
    </row>
    <row r="22" spans="1:10" ht="21.2" customHeight="1">
      <c r="B22" s="2" t="s">
        <v>26</v>
      </c>
      <c r="H22" s="27" t="s">
        <v>47</v>
      </c>
      <c r="I22" s="1" t="s">
        <v>27</v>
      </c>
    </row>
    <row r="23" spans="1:10" ht="21.2" customHeight="1">
      <c r="B23" s="2" t="s">
        <v>46</v>
      </c>
      <c r="H23" s="9" t="s">
        <v>47</v>
      </c>
      <c r="I23" s="1" t="s">
        <v>21</v>
      </c>
    </row>
    <row r="24" spans="1:10" ht="14.1" customHeight="1">
      <c r="B24" s="2"/>
      <c r="D24" s="3"/>
    </row>
    <row r="25" spans="1:10" ht="21.2" customHeight="1">
      <c r="B25" s="2" t="s">
        <v>28</v>
      </c>
    </row>
    <row r="26" spans="1:10" ht="21.2" customHeight="1">
      <c r="A26" s="86"/>
      <c r="B26" s="86"/>
      <c r="C26" s="86"/>
      <c r="D26" s="86"/>
      <c r="E26" s="86"/>
      <c r="F26" s="86"/>
      <c r="G26" s="86"/>
      <c r="H26" s="86"/>
      <c r="I26" s="86"/>
      <c r="J26" s="86"/>
    </row>
    <row r="27" spans="1:10" ht="21.2" customHeight="1">
      <c r="A27" s="86"/>
      <c r="B27" s="86"/>
      <c r="C27" s="86"/>
      <c r="D27" s="86"/>
      <c r="E27" s="86"/>
      <c r="F27" s="86"/>
      <c r="G27" s="86"/>
      <c r="H27" s="86"/>
      <c r="I27" s="86"/>
      <c r="J27" s="86"/>
    </row>
    <row r="28" spans="1:10" ht="21.2" customHeight="1">
      <c r="A28" s="86"/>
      <c r="B28" s="86"/>
      <c r="C28" s="86"/>
      <c r="D28" s="86"/>
      <c r="E28" s="86"/>
      <c r="F28" s="86"/>
      <c r="G28" s="86"/>
      <c r="H28" s="86"/>
      <c r="I28" s="86"/>
      <c r="J28" s="86"/>
    </row>
    <row r="29" spans="1:10" ht="21.2" customHeight="1">
      <c r="A29" s="86"/>
      <c r="B29" s="86"/>
      <c r="C29" s="86"/>
      <c r="D29" s="86"/>
      <c r="E29" s="86"/>
      <c r="F29" s="86"/>
      <c r="G29" s="86"/>
      <c r="H29" s="86"/>
      <c r="I29" s="86"/>
      <c r="J29" s="86"/>
    </row>
    <row r="30" spans="1:10" ht="21.2" customHeight="1">
      <c r="A30" s="86"/>
      <c r="B30" s="86"/>
      <c r="C30" s="86"/>
      <c r="D30" s="86"/>
      <c r="E30" s="86"/>
      <c r="F30" s="86"/>
      <c r="G30" s="86"/>
      <c r="H30" s="86"/>
      <c r="I30" s="86"/>
      <c r="J30" s="86"/>
    </row>
    <row r="31" spans="1:10" ht="21.2" customHeight="1">
      <c r="A31" s="86"/>
      <c r="B31" s="86"/>
      <c r="C31" s="86"/>
      <c r="D31" s="86"/>
      <c r="E31" s="86"/>
      <c r="F31" s="86"/>
      <c r="G31" s="86"/>
      <c r="H31" s="86"/>
      <c r="I31" s="86"/>
      <c r="J31" s="86"/>
    </row>
    <row r="32" spans="1:10" ht="21.2" customHeight="1">
      <c r="A32" s="86"/>
      <c r="B32" s="86"/>
      <c r="C32" s="86"/>
      <c r="D32" s="86"/>
      <c r="E32" s="86"/>
      <c r="F32" s="86"/>
      <c r="G32" s="86"/>
      <c r="H32" s="86"/>
      <c r="I32" s="86"/>
      <c r="J32" s="86"/>
    </row>
    <row r="33" spans="1:10" ht="21.2" customHeight="1">
      <c r="A33" s="86"/>
      <c r="B33" s="86"/>
      <c r="C33" s="86"/>
      <c r="D33" s="86"/>
      <c r="E33" s="86"/>
      <c r="F33" s="86"/>
      <c r="G33" s="86"/>
      <c r="H33" s="86"/>
      <c r="I33" s="86"/>
      <c r="J33" s="86"/>
    </row>
    <row r="34" spans="1:10" ht="21.2" customHeight="1">
      <c r="A34" s="86"/>
      <c r="B34" s="86"/>
      <c r="C34" s="86"/>
      <c r="D34" s="86"/>
      <c r="E34" s="86"/>
      <c r="F34" s="86"/>
      <c r="G34" s="86"/>
      <c r="H34" s="86"/>
      <c r="I34" s="86"/>
      <c r="J34" s="86"/>
    </row>
    <row r="35" spans="1:10" ht="21.2" customHeight="1">
      <c r="A35" s="86"/>
      <c r="B35" s="86"/>
      <c r="C35" s="86"/>
      <c r="D35" s="86"/>
      <c r="E35" s="86"/>
      <c r="F35" s="86"/>
      <c r="G35" s="86"/>
      <c r="H35" s="86"/>
      <c r="I35" s="86"/>
      <c r="J35" s="86"/>
    </row>
    <row r="36" spans="1:10">
      <c r="A36" s="57">
        <v>2</v>
      </c>
      <c r="B36" s="2" t="s">
        <v>29</v>
      </c>
    </row>
    <row r="37" spans="1:10" ht="24.75">
      <c r="B37" s="1" t="s">
        <v>48</v>
      </c>
    </row>
    <row r="38" spans="1:10" ht="24.75">
      <c r="B38" s="1" t="s">
        <v>49</v>
      </c>
    </row>
    <row r="39" spans="1:10">
      <c r="B39" s="1" t="s">
        <v>30</v>
      </c>
    </row>
    <row r="40" spans="1:10" ht="14.1" customHeight="1"/>
    <row r="41" spans="1:10" ht="14.1" customHeight="1"/>
    <row r="42" spans="1:10" ht="21.2" customHeight="1">
      <c r="B42" s="1" t="s">
        <v>31</v>
      </c>
      <c r="C42" s="1" t="s">
        <v>36</v>
      </c>
    </row>
    <row r="43" spans="1:10" ht="21.2" customHeight="1">
      <c r="C43" s="1" t="s">
        <v>50</v>
      </c>
    </row>
    <row r="44" spans="1:10" ht="21.2" customHeight="1">
      <c r="C44" s="1" t="s">
        <v>34</v>
      </c>
    </row>
    <row r="45" spans="1:10" ht="21.2" customHeight="1">
      <c r="C45" s="1" t="s">
        <v>60</v>
      </c>
    </row>
    <row r="46" spans="1:10" ht="21.2" customHeight="1">
      <c r="C46" s="1" t="s">
        <v>61</v>
      </c>
    </row>
    <row r="47" spans="1:10" ht="21.2" customHeight="1">
      <c r="C47" s="1" t="s">
        <v>35</v>
      </c>
    </row>
    <row r="48" spans="1:10" ht="21.2" customHeight="1">
      <c r="C48" s="1" t="s">
        <v>59</v>
      </c>
    </row>
    <row r="49" spans="1:10" ht="11.25" customHeight="1" thickBot="1"/>
    <row r="50" spans="1:10" ht="19.7" customHeight="1">
      <c r="A50" s="77" t="s">
        <v>38</v>
      </c>
      <c r="B50" s="35" t="s">
        <v>12</v>
      </c>
      <c r="C50" s="35" t="s">
        <v>12</v>
      </c>
      <c r="D50" s="77" t="s">
        <v>62</v>
      </c>
      <c r="E50" s="35"/>
      <c r="F50" s="77" t="s">
        <v>53</v>
      </c>
      <c r="G50" s="58" t="s">
        <v>13</v>
      </c>
      <c r="H50" s="77" t="s">
        <v>16</v>
      </c>
      <c r="I50" s="77" t="s">
        <v>56</v>
      </c>
      <c r="J50" s="77" t="s">
        <v>52</v>
      </c>
    </row>
    <row r="51" spans="1:10" ht="19.7" customHeight="1">
      <c r="A51" s="78"/>
      <c r="B51" s="39" t="s">
        <v>14</v>
      </c>
      <c r="C51" s="39" t="s">
        <v>51</v>
      </c>
      <c r="D51" s="78"/>
      <c r="E51" s="36"/>
      <c r="F51" s="78"/>
      <c r="G51" s="39" t="s">
        <v>15</v>
      </c>
      <c r="H51" s="87"/>
      <c r="I51" s="78"/>
      <c r="J51" s="78"/>
    </row>
    <row r="52" spans="1:10" ht="19.7" customHeight="1" thickBot="1">
      <c r="A52" s="37"/>
      <c r="B52" s="8" t="s">
        <v>17</v>
      </c>
      <c r="C52" s="8" t="s">
        <v>17</v>
      </c>
      <c r="D52" s="37"/>
      <c r="E52" s="37"/>
      <c r="F52" s="37"/>
      <c r="G52" s="8" t="s">
        <v>18</v>
      </c>
      <c r="H52" s="8" t="s">
        <v>37</v>
      </c>
      <c r="I52" s="36"/>
      <c r="J52" s="37"/>
    </row>
    <row r="53" spans="1:10">
      <c r="A53" s="52">
        <v>1</v>
      </c>
      <c r="B53" s="60">
        <v>2.33</v>
      </c>
      <c r="C53" s="71">
        <v>1.587</v>
      </c>
      <c r="D53" s="19">
        <f>B53-C53</f>
        <v>0.7430000000000001</v>
      </c>
      <c r="E53" s="22">
        <f>SQRT(2*9.81*D53)</f>
        <v>3.8180701931735097</v>
      </c>
      <c r="F53" s="22">
        <f>C53-$H$21</f>
        <v>1.587</v>
      </c>
      <c r="G53" s="43">
        <v>0.2</v>
      </c>
      <c r="H53" s="60">
        <v>2.2959999999999998</v>
      </c>
      <c r="I53" s="10">
        <f>F53/G53</f>
        <v>7.9349999999999996</v>
      </c>
      <c r="J53" s="10">
        <f>H53/(($H$16*$H$17)*F53*E53)</f>
        <v>6.3153845190107014E-2</v>
      </c>
    </row>
    <row r="54" spans="1:10">
      <c r="A54" s="53">
        <v>2</v>
      </c>
      <c r="B54" s="61">
        <v>2.13</v>
      </c>
      <c r="C54" s="72">
        <v>1.7669999999999999</v>
      </c>
      <c r="D54" s="20">
        <f>B54-C54</f>
        <v>0.36299999999999999</v>
      </c>
      <c r="E54" s="23">
        <f>SQRT(2*9.81*D54)</f>
        <v>2.6687187937285564</v>
      </c>
      <c r="F54" s="24">
        <f>C54-$H$21</f>
        <v>1.7669999999999999</v>
      </c>
      <c r="G54" s="27">
        <v>0.4</v>
      </c>
      <c r="H54" s="73">
        <v>4.5410000000000004</v>
      </c>
      <c r="I54" s="11">
        <f>F54/G54</f>
        <v>4.4174999999999995</v>
      </c>
      <c r="J54" s="11">
        <f>H54/(($H$16*$H$17)*F54*E54)</f>
        <v>0.1604947711961687</v>
      </c>
    </row>
    <row r="55" spans="1:10">
      <c r="A55" s="53">
        <v>3</v>
      </c>
      <c r="B55" s="61">
        <v>2.1</v>
      </c>
      <c r="C55" s="72">
        <v>1.8109999999999999</v>
      </c>
      <c r="D55" s="20">
        <f>B55-C55</f>
        <v>0.28900000000000015</v>
      </c>
      <c r="E55" s="24">
        <f>SQRT(2*9.81*D55)</f>
        <v>2.381213976105466</v>
      </c>
      <c r="F55" s="24">
        <f>C55-$H$21</f>
        <v>1.8109999999999999</v>
      </c>
      <c r="G55" s="44">
        <v>0.5</v>
      </c>
      <c r="H55" s="61">
        <v>4.7229999999999999</v>
      </c>
      <c r="I55" s="11">
        <f>F55/G55</f>
        <v>3.6219999999999999</v>
      </c>
      <c r="J55" s="11">
        <f>H55/(($H$16*$H$17)*F55*E55)</f>
        <v>0.18253654328083618</v>
      </c>
    </row>
    <row r="56" spans="1:10">
      <c r="A56" s="53">
        <v>4</v>
      </c>
      <c r="B56" s="61">
        <v>2.06</v>
      </c>
      <c r="C56" s="72">
        <v>1.8720000000000001</v>
      </c>
      <c r="D56" s="20">
        <f>B56-C56</f>
        <v>0.18799999999999994</v>
      </c>
      <c r="E56" s="25">
        <f>SQRT(2*9.81*D56)</f>
        <v>1.9205624176266698</v>
      </c>
      <c r="F56" s="24">
        <f>C56-$H$21</f>
        <v>1.8720000000000001</v>
      </c>
      <c r="G56" s="9">
        <v>0.6</v>
      </c>
      <c r="H56" s="74">
        <v>4.3230000000000004</v>
      </c>
      <c r="I56" s="11">
        <f>F56/G56</f>
        <v>3.12</v>
      </c>
      <c r="J56" s="11">
        <f>H56/(($H$16*$H$17)*F56*E56)</f>
        <v>0.20040092167798235</v>
      </c>
    </row>
    <row r="57" spans="1:10">
      <c r="A57" s="53"/>
      <c r="B57" s="34"/>
      <c r="C57" s="46"/>
      <c r="D57" s="20"/>
      <c r="E57" s="24"/>
      <c r="F57" s="24"/>
      <c r="G57" s="34"/>
      <c r="H57" s="61"/>
      <c r="I57" s="11"/>
      <c r="J57" s="11"/>
    </row>
    <row r="58" spans="1:10">
      <c r="A58" s="54"/>
      <c r="B58" s="9"/>
      <c r="C58" s="47"/>
      <c r="D58" s="20"/>
      <c r="E58" s="25"/>
      <c r="F58" s="24"/>
      <c r="G58" s="9"/>
      <c r="H58" s="9"/>
      <c r="I58" s="11"/>
      <c r="J58" s="11"/>
    </row>
    <row r="59" spans="1:10">
      <c r="A59" s="53"/>
      <c r="B59" s="34"/>
      <c r="C59" s="46"/>
      <c r="D59" s="20"/>
      <c r="E59" s="24"/>
      <c r="F59" s="24"/>
      <c r="G59" s="34"/>
      <c r="H59" s="34"/>
      <c r="I59" s="11"/>
      <c r="J59" s="11"/>
    </row>
    <row r="60" spans="1:10">
      <c r="A60" s="53"/>
      <c r="B60" s="34"/>
      <c r="C60" s="46"/>
      <c r="D60" s="20"/>
      <c r="E60" s="24"/>
      <c r="F60" s="24"/>
      <c r="G60" s="28"/>
      <c r="H60" s="28"/>
      <c r="I60" s="11"/>
      <c r="J60" s="11"/>
    </row>
    <row r="61" spans="1:10">
      <c r="A61" s="53"/>
      <c r="B61" s="34"/>
      <c r="C61" s="46"/>
      <c r="D61" s="20"/>
      <c r="E61" s="24"/>
      <c r="F61" s="24"/>
      <c r="G61" s="28"/>
      <c r="H61" s="28"/>
      <c r="I61" s="11"/>
      <c r="J61" s="11"/>
    </row>
    <row r="62" spans="1:10">
      <c r="A62" s="53"/>
      <c r="B62" s="34"/>
      <c r="C62" s="46"/>
      <c r="D62" s="20"/>
      <c r="E62" s="24"/>
      <c r="F62" s="24"/>
      <c r="G62" s="28"/>
      <c r="H62" s="28"/>
      <c r="I62" s="11"/>
      <c r="J62" s="11"/>
    </row>
    <row r="63" spans="1:10">
      <c r="A63" s="53"/>
      <c r="B63" s="34"/>
      <c r="C63" s="46"/>
      <c r="D63" s="20"/>
      <c r="E63" s="24"/>
      <c r="F63" s="24"/>
      <c r="G63" s="28"/>
      <c r="H63" s="28"/>
      <c r="I63" s="11"/>
      <c r="J63" s="11"/>
    </row>
    <row r="64" spans="1:10">
      <c r="A64" s="53"/>
      <c r="B64" s="34"/>
      <c r="C64" s="46"/>
      <c r="D64" s="20"/>
      <c r="E64" s="24"/>
      <c r="F64" s="24"/>
      <c r="G64" s="28"/>
      <c r="H64" s="28"/>
      <c r="I64" s="11"/>
      <c r="J64" s="11"/>
    </row>
    <row r="65" spans="1:10">
      <c r="A65" s="53"/>
      <c r="B65" s="34"/>
      <c r="C65" s="46"/>
      <c r="D65" s="20"/>
      <c r="E65" s="24"/>
      <c r="F65" s="24"/>
      <c r="G65" s="28"/>
      <c r="H65" s="28"/>
      <c r="I65" s="11"/>
      <c r="J65" s="11"/>
    </row>
    <row r="66" spans="1:10">
      <c r="A66" s="53"/>
      <c r="B66" s="34"/>
      <c r="C66" s="46"/>
      <c r="D66" s="20"/>
      <c r="E66" s="24"/>
      <c r="F66" s="24"/>
      <c r="G66" s="28"/>
      <c r="H66" s="28"/>
      <c r="I66" s="11"/>
      <c r="J66" s="11"/>
    </row>
    <row r="67" spans="1:10" ht="24.75" thickBot="1">
      <c r="A67" s="55"/>
      <c r="B67" s="18"/>
      <c r="C67" s="48"/>
      <c r="D67" s="21"/>
      <c r="E67" s="26"/>
      <c r="F67" s="26"/>
      <c r="G67" s="17"/>
      <c r="H67" s="17"/>
      <c r="I67" s="12"/>
      <c r="J67" s="12"/>
    </row>
    <row r="70" spans="1:10">
      <c r="A70" s="76"/>
      <c r="B70" s="76"/>
      <c r="C70" s="76"/>
      <c r="D70" s="76"/>
      <c r="E70" s="76"/>
      <c r="F70" s="76"/>
      <c r="G70" s="76"/>
      <c r="H70" s="76"/>
      <c r="I70" s="76"/>
      <c r="J70" s="76"/>
    </row>
    <row r="71" spans="1:10">
      <c r="A71" s="76"/>
      <c r="B71" s="76"/>
      <c r="C71" s="76"/>
      <c r="D71" s="76"/>
      <c r="E71" s="76"/>
      <c r="F71" s="76"/>
      <c r="G71" s="76"/>
      <c r="H71" s="76"/>
      <c r="I71" s="76"/>
      <c r="J71" s="76"/>
    </row>
    <row r="72" spans="1:10">
      <c r="A72" s="76"/>
      <c r="B72" s="76"/>
      <c r="C72" s="76"/>
      <c r="D72" s="76"/>
      <c r="E72" s="76"/>
      <c r="F72" s="76"/>
      <c r="G72" s="76"/>
      <c r="H72" s="76"/>
      <c r="I72" s="76"/>
      <c r="J72" s="76"/>
    </row>
    <row r="73" spans="1:10">
      <c r="A73" s="76"/>
      <c r="B73" s="76"/>
      <c r="C73" s="76"/>
      <c r="D73" s="76"/>
      <c r="E73" s="76"/>
      <c r="F73" s="76"/>
      <c r="G73" s="76"/>
      <c r="H73" s="76"/>
      <c r="I73" s="76"/>
      <c r="J73" s="76"/>
    </row>
    <row r="74" spans="1:10">
      <c r="A74" s="76"/>
      <c r="B74" s="76"/>
      <c r="C74" s="76"/>
      <c r="D74" s="76"/>
      <c r="E74" s="76"/>
      <c r="F74" s="76"/>
      <c r="G74" s="76"/>
      <c r="H74" s="76"/>
      <c r="I74" s="76"/>
      <c r="J74" s="76"/>
    </row>
    <row r="75" spans="1:10">
      <c r="A75" s="76"/>
      <c r="B75" s="76"/>
      <c r="C75" s="76"/>
      <c r="D75" s="76"/>
      <c r="E75" s="76"/>
      <c r="F75" s="76"/>
      <c r="G75" s="76"/>
      <c r="H75" s="76"/>
      <c r="I75" s="76"/>
      <c r="J75" s="76"/>
    </row>
    <row r="76" spans="1:10">
      <c r="A76" s="76"/>
      <c r="B76" s="76"/>
      <c r="C76" s="76"/>
      <c r="D76" s="76"/>
      <c r="E76" s="76"/>
      <c r="F76" s="76"/>
      <c r="G76" s="76"/>
      <c r="H76" s="76"/>
      <c r="I76" s="76"/>
      <c r="J76" s="76"/>
    </row>
    <row r="77" spans="1:10">
      <c r="A77" s="76"/>
      <c r="B77" s="76"/>
      <c r="C77" s="76"/>
      <c r="D77" s="76"/>
      <c r="E77" s="76"/>
      <c r="F77" s="76"/>
      <c r="G77" s="76"/>
      <c r="H77" s="76"/>
      <c r="I77" s="76"/>
      <c r="J77" s="76"/>
    </row>
    <row r="78" spans="1:10">
      <c r="A78" s="76"/>
      <c r="B78" s="76"/>
      <c r="C78" s="76"/>
      <c r="D78" s="76"/>
      <c r="E78" s="76"/>
      <c r="F78" s="76"/>
      <c r="G78" s="76"/>
      <c r="H78" s="76"/>
      <c r="I78" s="76"/>
      <c r="J78" s="76"/>
    </row>
    <row r="79" spans="1:10">
      <c r="A79" s="76"/>
      <c r="B79" s="76"/>
      <c r="C79" s="76"/>
      <c r="D79" s="76"/>
      <c r="E79" s="76"/>
      <c r="F79" s="76"/>
      <c r="G79" s="76"/>
      <c r="H79" s="76"/>
      <c r="I79" s="76"/>
      <c r="J79" s="76"/>
    </row>
    <row r="80" spans="1:10">
      <c r="A80" s="76"/>
      <c r="B80" s="76"/>
      <c r="C80" s="76"/>
      <c r="D80" s="76"/>
      <c r="E80" s="76"/>
      <c r="F80" s="76"/>
      <c r="G80" s="76"/>
      <c r="H80" s="76"/>
      <c r="I80" s="76"/>
      <c r="J80" s="76"/>
    </row>
    <row r="81" spans="1:10">
      <c r="A81" s="76"/>
      <c r="B81" s="76"/>
      <c r="C81" s="76"/>
      <c r="D81" s="76"/>
      <c r="E81" s="76"/>
      <c r="F81" s="76"/>
      <c r="G81" s="76"/>
      <c r="H81" s="76"/>
      <c r="I81" s="76"/>
      <c r="J81" s="76"/>
    </row>
    <row r="82" spans="1:10">
      <c r="A82" s="57">
        <v>3</v>
      </c>
      <c r="B82" s="2" t="s">
        <v>39</v>
      </c>
    </row>
    <row r="83" spans="1:10" ht="11.25" customHeight="1" thickBot="1"/>
    <row r="84" spans="1:10" ht="19.7" customHeight="1">
      <c r="A84" s="77" t="s">
        <v>38</v>
      </c>
      <c r="B84" s="40" t="s">
        <v>12</v>
      </c>
      <c r="C84" s="35" t="s">
        <v>12</v>
      </c>
      <c r="D84" s="77" t="s">
        <v>53</v>
      </c>
      <c r="E84" s="77" t="s">
        <v>62</v>
      </c>
      <c r="F84" s="40" t="s">
        <v>13</v>
      </c>
      <c r="G84" s="77" t="s">
        <v>54</v>
      </c>
      <c r="H84" s="77" t="s">
        <v>55</v>
      </c>
      <c r="I84" s="77" t="s">
        <v>41</v>
      </c>
      <c r="J84" s="77"/>
    </row>
    <row r="85" spans="1:10" ht="19.7" customHeight="1">
      <c r="A85" s="78"/>
      <c r="B85" s="41" t="s">
        <v>14</v>
      </c>
      <c r="C85" s="39" t="s">
        <v>51</v>
      </c>
      <c r="D85" s="78"/>
      <c r="E85" s="78"/>
      <c r="F85" s="41" t="s">
        <v>15</v>
      </c>
      <c r="G85" s="78"/>
      <c r="H85" s="78"/>
      <c r="I85" s="78"/>
      <c r="J85" s="78"/>
    </row>
    <row r="86" spans="1:10" ht="19.7" customHeight="1" thickBot="1">
      <c r="A86" s="79"/>
      <c r="B86" s="42" t="s">
        <v>17</v>
      </c>
      <c r="C86" s="38" t="s">
        <v>17</v>
      </c>
      <c r="D86" s="79"/>
      <c r="E86" s="79"/>
      <c r="F86" s="49" t="s">
        <v>18</v>
      </c>
      <c r="G86" s="79"/>
      <c r="H86" s="79"/>
      <c r="I86" s="80" t="s">
        <v>37</v>
      </c>
      <c r="J86" s="80"/>
    </row>
    <row r="87" spans="1:10" ht="21.2" customHeight="1">
      <c r="A87" s="52">
        <v>1</v>
      </c>
      <c r="B87" s="60">
        <f t="shared" ref="B87:C90" si="0">B53</f>
        <v>2.33</v>
      </c>
      <c r="C87" s="71">
        <f t="shared" si="0"/>
        <v>1.587</v>
      </c>
      <c r="D87" s="14">
        <f>C87-$H$21</f>
        <v>1.587</v>
      </c>
      <c r="E87" s="14">
        <f>B87-C87</f>
        <v>0.7430000000000001</v>
      </c>
      <c r="F87" s="43">
        <f>G53</f>
        <v>0.2</v>
      </c>
      <c r="G87" s="29">
        <f>D87/F87</f>
        <v>7.9349999999999996</v>
      </c>
      <c r="H87" s="62">
        <f>(-0.0281*G87)+0.286</f>
        <v>6.3026499999999985E-2</v>
      </c>
      <c r="I87" s="81">
        <f>H87*($H$16*$H$17)*D87*(2*9.81*E87)^0.5</f>
        <v>2.2913702810081373</v>
      </c>
      <c r="J87" s="81"/>
    </row>
    <row r="88" spans="1:10" ht="21.2" customHeight="1">
      <c r="A88" s="53">
        <v>2</v>
      </c>
      <c r="B88" s="61">
        <f t="shared" si="0"/>
        <v>2.13</v>
      </c>
      <c r="C88" s="72">
        <f t="shared" si="0"/>
        <v>1.7669999999999999</v>
      </c>
      <c r="D88" s="15">
        <f>C88-$H$21</f>
        <v>1.7669999999999999</v>
      </c>
      <c r="E88" s="15">
        <f>B88-C88</f>
        <v>0.36299999999999999</v>
      </c>
      <c r="F88" s="27">
        <f>G54</f>
        <v>0.4</v>
      </c>
      <c r="G88" s="30">
        <f>D88/F88</f>
        <v>4.4174999999999995</v>
      </c>
      <c r="H88" s="30">
        <f t="shared" ref="H88:H90" si="1">(-0.0281*G88)+0.286</f>
        <v>0.16186824999999999</v>
      </c>
      <c r="I88" s="75">
        <f>H88*($H$16*$H$17)*D88*(2*9.81*E88)^0.5</f>
        <v>4.579860875041061</v>
      </c>
      <c r="J88" s="75"/>
    </row>
    <row r="89" spans="1:10" ht="21.2" customHeight="1">
      <c r="A89" s="53">
        <v>3</v>
      </c>
      <c r="B89" s="61">
        <f t="shared" si="0"/>
        <v>2.1</v>
      </c>
      <c r="C89" s="72">
        <f t="shared" si="0"/>
        <v>1.8109999999999999</v>
      </c>
      <c r="D89" s="15">
        <f>C89-$H$21</f>
        <v>1.8109999999999999</v>
      </c>
      <c r="E89" s="15">
        <f>B89-C89</f>
        <v>0.28900000000000015</v>
      </c>
      <c r="F89" s="44">
        <f>G55</f>
        <v>0.5</v>
      </c>
      <c r="G89" s="30">
        <f>D89/F89</f>
        <v>3.6219999999999999</v>
      </c>
      <c r="H89" s="30">
        <f t="shared" si="1"/>
        <v>0.18422179999999999</v>
      </c>
      <c r="I89" s="75">
        <f>H89*($H$16*$H$17)*D89*(2*9.81*E89)^0.5</f>
        <v>4.7666047891646821</v>
      </c>
      <c r="J89" s="75"/>
    </row>
    <row r="90" spans="1:10" ht="21.2" customHeight="1">
      <c r="A90" s="53">
        <v>4</v>
      </c>
      <c r="B90" s="61">
        <f t="shared" si="0"/>
        <v>2.06</v>
      </c>
      <c r="C90" s="72">
        <f t="shared" si="0"/>
        <v>1.8720000000000001</v>
      </c>
      <c r="D90" s="15">
        <f>C90-$H$21</f>
        <v>1.8720000000000001</v>
      </c>
      <c r="E90" s="15">
        <f>B90-C90</f>
        <v>0.18799999999999994</v>
      </c>
      <c r="F90" s="9">
        <f>G56</f>
        <v>0.6</v>
      </c>
      <c r="G90" s="30">
        <f>D90/F90</f>
        <v>3.12</v>
      </c>
      <c r="H90" s="30">
        <f t="shared" si="1"/>
        <v>0.19832799999999998</v>
      </c>
      <c r="I90" s="75">
        <f>H90*($H$16*$H$17)*D90*(2*9.81*E90)^0.5</f>
        <v>4.2782834371275138</v>
      </c>
      <c r="J90" s="75"/>
    </row>
    <row r="91" spans="1:10" ht="21.2" customHeight="1">
      <c r="A91" s="53"/>
      <c r="B91" s="44"/>
      <c r="C91" s="50"/>
      <c r="D91" s="15"/>
      <c r="E91" s="15"/>
      <c r="F91" s="44"/>
      <c r="G91" s="30"/>
      <c r="H91" s="32"/>
      <c r="I91" s="75"/>
      <c r="J91" s="75"/>
    </row>
    <row r="92" spans="1:10" ht="21.2" customHeight="1">
      <c r="A92" s="53"/>
      <c r="B92" s="44"/>
      <c r="C92" s="50"/>
      <c r="D92" s="15"/>
      <c r="E92" s="15"/>
      <c r="F92" s="34"/>
      <c r="G92" s="30"/>
      <c r="H92" s="30"/>
      <c r="I92" s="75"/>
      <c r="J92" s="75"/>
    </row>
    <row r="93" spans="1:10" ht="21.2" customHeight="1">
      <c r="A93" s="53"/>
      <c r="B93" s="44"/>
      <c r="C93" s="50"/>
      <c r="D93" s="15"/>
      <c r="E93" s="15"/>
      <c r="F93" s="34"/>
      <c r="G93" s="30"/>
      <c r="H93" s="30"/>
      <c r="I93" s="75"/>
      <c r="J93" s="75"/>
    </row>
    <row r="94" spans="1:10" ht="21.2" customHeight="1">
      <c r="A94" s="53"/>
      <c r="B94" s="44"/>
      <c r="C94" s="50"/>
      <c r="D94" s="15"/>
      <c r="E94" s="15"/>
      <c r="F94" s="34"/>
      <c r="G94" s="30"/>
      <c r="H94" s="30"/>
      <c r="I94" s="75"/>
      <c r="J94" s="75"/>
    </row>
    <row r="95" spans="1:10" ht="21.2" customHeight="1">
      <c r="A95" s="53"/>
      <c r="B95" s="44"/>
      <c r="C95" s="50"/>
      <c r="D95" s="15"/>
      <c r="E95" s="15"/>
      <c r="F95" s="34"/>
      <c r="G95" s="30"/>
      <c r="H95" s="30"/>
      <c r="I95" s="75"/>
      <c r="J95" s="75"/>
    </row>
    <row r="96" spans="1:10" ht="21.2" customHeight="1">
      <c r="A96" s="53"/>
      <c r="B96" s="44"/>
      <c r="C96" s="50"/>
      <c r="D96" s="15"/>
      <c r="E96" s="15"/>
      <c r="F96" s="34"/>
      <c r="G96" s="30"/>
      <c r="H96" s="30"/>
      <c r="I96" s="75"/>
      <c r="J96" s="75"/>
    </row>
    <row r="97" spans="1:10" ht="21.2" customHeight="1">
      <c r="A97" s="53"/>
      <c r="B97" s="44"/>
      <c r="C97" s="50"/>
      <c r="D97" s="15"/>
      <c r="E97" s="15"/>
      <c r="F97" s="34"/>
      <c r="G97" s="30"/>
      <c r="H97" s="30"/>
      <c r="I97" s="75"/>
      <c r="J97" s="75"/>
    </row>
    <row r="98" spans="1:10" ht="21.2" customHeight="1">
      <c r="A98" s="53"/>
      <c r="B98" s="44"/>
      <c r="C98" s="50"/>
      <c r="D98" s="15"/>
      <c r="E98" s="15"/>
      <c r="F98" s="9"/>
      <c r="G98" s="30"/>
      <c r="H98" s="30"/>
      <c r="I98" s="75"/>
      <c r="J98" s="75"/>
    </row>
    <row r="99" spans="1:10" ht="21.2" customHeight="1">
      <c r="A99" s="53"/>
      <c r="B99" s="44"/>
      <c r="C99" s="50"/>
      <c r="D99" s="15"/>
      <c r="E99" s="15"/>
      <c r="F99" s="34"/>
      <c r="G99" s="30"/>
      <c r="H99" s="30"/>
      <c r="I99" s="75"/>
      <c r="J99" s="75"/>
    </row>
    <row r="100" spans="1:10" ht="21.2" customHeight="1">
      <c r="A100" s="53"/>
      <c r="B100" s="44"/>
      <c r="C100" s="47"/>
      <c r="D100" s="15"/>
      <c r="E100" s="15"/>
      <c r="F100" s="9"/>
      <c r="G100" s="30"/>
      <c r="H100" s="30"/>
      <c r="I100" s="75"/>
      <c r="J100" s="75"/>
    </row>
    <row r="101" spans="1:10" ht="21.2" customHeight="1" thickBot="1">
      <c r="A101" s="55"/>
      <c r="B101" s="45"/>
      <c r="C101" s="51"/>
      <c r="D101" s="16"/>
      <c r="E101" s="16"/>
      <c r="F101" s="33"/>
      <c r="G101" s="31"/>
      <c r="H101" s="31"/>
      <c r="I101" s="82"/>
      <c r="J101" s="82"/>
    </row>
    <row r="102" spans="1:10" ht="21.2" customHeight="1">
      <c r="A102" s="13" t="s">
        <v>43</v>
      </c>
    </row>
    <row r="103" spans="1:10" ht="21.2" customHeight="1">
      <c r="B103" s="13" t="s">
        <v>40</v>
      </c>
    </row>
  </sheetData>
  <mergeCells count="35">
    <mergeCell ref="B1:J1"/>
    <mergeCell ref="B2:J2"/>
    <mergeCell ref="B3:J3"/>
    <mergeCell ref="A26:J35"/>
    <mergeCell ref="A50:A51"/>
    <mergeCell ref="D50:D51"/>
    <mergeCell ref="H50:H51"/>
    <mergeCell ref="I50:I51"/>
    <mergeCell ref="J50:J51"/>
    <mergeCell ref="D11:E11"/>
    <mergeCell ref="F11:G11"/>
    <mergeCell ref="F50:F51"/>
    <mergeCell ref="I87:J87"/>
    <mergeCell ref="I101:J101"/>
    <mergeCell ref="I96:J96"/>
    <mergeCell ref="I97:J97"/>
    <mergeCell ref="I98:J98"/>
    <mergeCell ref="I93:J93"/>
    <mergeCell ref="I94:J94"/>
    <mergeCell ref="I95:J95"/>
    <mergeCell ref="A70:J81"/>
    <mergeCell ref="D84:D86"/>
    <mergeCell ref="G84:G86"/>
    <mergeCell ref="H84:H86"/>
    <mergeCell ref="I84:J85"/>
    <mergeCell ref="I86:J86"/>
    <mergeCell ref="A84:A86"/>
    <mergeCell ref="E84:E86"/>
    <mergeCell ref="I92:J92"/>
    <mergeCell ref="I88:J88"/>
    <mergeCell ref="I99:J99"/>
    <mergeCell ref="I100:J100"/>
    <mergeCell ref="I89:J89"/>
    <mergeCell ref="I90:J90"/>
    <mergeCell ref="I91:J91"/>
  </mergeCells>
  <pageMargins left="0.59055118110236227" right="0.59055118110236227" top="0.59055118110236227" bottom="0.59055118110236227" header="0" footer="0"/>
  <pageSetup paperSize="9" orientation="portrait" r:id="rId1"/>
  <drawing r:id="rId2"/>
  <legacyDrawing r:id="rId3"/>
  <oleObjects>
    <oleObject progId="Equation.3" shapeId="4097" r:id="rId4"/>
    <oleObject progId="Equation.3" shapeId="4098" r:id="rId5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กิ่วลม-กิ่วคอหมา  กม.42</vt:lpstr>
      <vt:lpstr>'กิ่วลม-กิ่วคอหมา  กม.42'!Print_Area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7</dc:creator>
  <cp:lastModifiedBy>ppp</cp:lastModifiedBy>
  <cp:lastPrinted>2015-11-06T03:25:30Z</cp:lastPrinted>
  <dcterms:created xsi:type="dcterms:W3CDTF">2012-08-31T03:29:15Z</dcterms:created>
  <dcterms:modified xsi:type="dcterms:W3CDTF">2015-11-06T03:25:31Z</dcterms:modified>
</cp:coreProperties>
</file>